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770" windowHeight="83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D7"/>
  <c r="D6"/>
  <c r="D4"/>
  <c r="D11"/>
  <c r="D9"/>
  <c r="D10"/>
  <c r="D8"/>
  <c r="D5"/>
  <c r="D10" i="2" l="1"/>
  <c r="D9"/>
  <c r="D6"/>
  <c r="D5"/>
  <c r="D4"/>
  <c r="D3"/>
</calcChain>
</file>

<file path=xl/sharedStrings.xml><?xml version="1.0" encoding="utf-8"?>
<sst xmlns="http://schemas.openxmlformats.org/spreadsheetml/2006/main" count="135" uniqueCount="78">
  <si>
    <t>附件1</t>
  </si>
  <si>
    <t>序号</t>
  </si>
  <si>
    <t>施工内容</t>
  </si>
  <si>
    <t>单位</t>
  </si>
  <si>
    <t>数量</t>
  </si>
  <si>
    <t>单价</t>
  </si>
  <si>
    <t>总价</t>
  </si>
  <si>
    <t>备注</t>
  </si>
  <si>
    <t>项</t>
  </si>
  <si>
    <t>包含在单价中</t>
  </si>
  <si>
    <t>风机基础C45；</t>
  </si>
  <si>
    <r>
      <t>m</t>
    </r>
    <r>
      <rPr>
        <vertAlign val="superscript"/>
        <sz val="10"/>
        <rFont val="宋体"/>
        <family val="3"/>
        <charset val="134"/>
      </rPr>
      <t>3</t>
    </r>
  </si>
  <si>
    <t>混凝土甲方提供</t>
  </si>
  <si>
    <t>沉降观测基准点基础C30；</t>
  </si>
  <si>
    <t>垫层垫层厚度：150mm，局部200mm；C20混凝土；</t>
  </si>
  <si>
    <t>现浇混凝土钢筋</t>
  </si>
  <si>
    <t>t</t>
  </si>
  <si>
    <t>钢筋甲方提供</t>
  </si>
  <si>
    <t>沉降观测基准点钢筋</t>
  </si>
  <si>
    <t>预埋铁件</t>
  </si>
  <si>
    <t>乙方采购</t>
  </si>
  <si>
    <t>预埋排水管</t>
  </si>
  <si>
    <t>m</t>
  </si>
  <si>
    <t>预应力锚栓组合安装</t>
  </si>
  <si>
    <t>甲供</t>
  </si>
  <si>
    <t>防水处理</t>
  </si>
  <si>
    <t>台</t>
  </si>
  <si>
    <t>材料乙方采购</t>
  </si>
  <si>
    <t>二次灌浆料</t>
  </si>
  <si>
    <t>材料甲方提供</t>
  </si>
  <si>
    <t>防腐涂料</t>
  </si>
  <si>
    <t>材料设备乙方负责</t>
  </si>
  <si>
    <t>包含实验配合</t>
  </si>
  <si>
    <t>现场文明施工(标识、标语、标牌)</t>
  </si>
  <si>
    <t>阻工/窝工、协调等</t>
  </si>
  <si>
    <t>临时性用工</t>
  </si>
  <si>
    <t>说明：</t>
  </si>
  <si>
    <t>1、上述工程量均为暂估量，具体发生量以现场施工为准。</t>
  </si>
  <si>
    <t>2、清单中为包含项目视为已包含在其他子目中</t>
  </si>
  <si>
    <t>3、结算按照单价进行结算</t>
  </si>
  <si>
    <t>4、钢筋及混凝土无损耗</t>
  </si>
  <si>
    <t>5、乙方必须满足甲方要求的施工进度。</t>
  </si>
  <si>
    <t>6、此报价包含基坑降水</t>
  </si>
  <si>
    <t>宣力菏泽李村风机基础土建工程量清单</t>
  </si>
  <si>
    <t>项目名称</t>
  </si>
  <si>
    <t>计量单位</t>
  </si>
  <si>
    <t>工程量</t>
  </si>
  <si>
    <t>合价</t>
  </si>
  <si>
    <t>预埋排水 管材质规格：1根PE100，SDR11，DN60mm排水管</t>
  </si>
  <si>
    <t>预埋电缆 管材质规格：PE50，SDR11，DN200电缆管</t>
  </si>
  <si>
    <t>预埋件及支撑</t>
  </si>
  <si>
    <r>
      <t>m</t>
    </r>
    <r>
      <rPr>
        <vertAlign val="superscript"/>
        <sz val="10"/>
        <rFont val="宋体"/>
        <family val="3"/>
        <charset val="134"/>
      </rPr>
      <t>2</t>
    </r>
  </si>
  <si>
    <t>排水、降水</t>
  </si>
  <si>
    <t>破桩头</t>
  </si>
  <si>
    <t>每台34根并包含实验配合</t>
  </si>
  <si>
    <t>合计</t>
  </si>
  <si>
    <t>2、清单中未列项目视为已包含在其他子目中</t>
  </si>
  <si>
    <t>6、此报价包含部分基坑降水</t>
  </si>
  <si>
    <t>风机基础C40；</t>
    <phoneticPr fontId="11" type="noConversion"/>
  </si>
  <si>
    <t>破桩头（每台31根桩）</t>
    <phoneticPr fontId="11" type="noConversion"/>
  </si>
  <si>
    <t>合计</t>
    <phoneticPr fontId="11" type="noConversion"/>
  </si>
  <si>
    <t>基坑排水施工费</t>
    <phoneticPr fontId="11" type="noConversion"/>
  </si>
  <si>
    <t>箱式变压器基础</t>
    <phoneticPr fontId="11" type="noConversion"/>
  </si>
  <si>
    <t>座</t>
    <phoneticPr fontId="11" type="noConversion"/>
  </si>
  <si>
    <t>钢筋混凝土甲方提供</t>
    <phoneticPr fontId="11" type="noConversion"/>
  </si>
  <si>
    <t>沉降观测基准点基础；</t>
    <phoneticPr fontId="11" type="noConversion"/>
  </si>
  <si>
    <t>钢筋甲方提供</t>
    <phoneticPr fontId="11" type="noConversion"/>
  </si>
  <si>
    <t>甲方提供</t>
    <phoneticPr fontId="11" type="noConversion"/>
  </si>
  <si>
    <t>预埋 DN125电缆管</t>
    <phoneticPr fontId="11" type="noConversion"/>
  </si>
  <si>
    <t>爬梯基础混凝土</t>
    <phoneticPr fontId="11" type="noConversion"/>
  </si>
  <si>
    <t xml:space="preserve">总价          元（大写：                  ）  </t>
    <phoneticPr fontId="11" type="noConversion"/>
  </si>
  <si>
    <t>乙方开挖、焊接、回填接地材料甲供</t>
    <phoneticPr fontId="11" type="noConversion"/>
  </si>
  <si>
    <t>基础接地安装</t>
    <phoneticPr fontId="11" type="noConversion"/>
  </si>
  <si>
    <t>菏泽二期工程量清单</t>
    <phoneticPr fontId="11" type="noConversion"/>
  </si>
  <si>
    <t>排水材料设备乙方负责，安排人员配合基础换填</t>
    <phoneticPr fontId="11" type="noConversion"/>
  </si>
  <si>
    <t>钢筋混凝土甲方提供模板及辅材乙方负责</t>
    <phoneticPr fontId="11" type="noConversion"/>
  </si>
  <si>
    <t>混凝土甲方提供模板甲方提供乙方进行修改</t>
    <phoneticPr fontId="11" type="noConversion"/>
  </si>
  <si>
    <t>套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</si>
</sst>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0.5"/>
      <name val="宋体"/>
      <family val="3"/>
      <charset val="134"/>
    </font>
    <font>
      <sz val="10"/>
      <name val="宋体"/>
      <family val="3"/>
      <charset val="134"/>
    </font>
    <font>
      <sz val="18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vertAlign val="superscript"/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57" fontId="9" fillId="0" borderId="0" xfId="0" applyNumberFormat="1" applyFont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9" workbookViewId="0">
      <selection activeCell="D14" sqref="D14"/>
    </sheetView>
  </sheetViews>
  <sheetFormatPr defaultColWidth="9" defaultRowHeight="13.5"/>
  <cols>
    <col min="1" max="1" width="4.5" style="10" customWidth="1"/>
    <col min="2" max="2" width="20.375" customWidth="1"/>
    <col min="3" max="3" width="9.375" customWidth="1"/>
    <col min="4" max="4" width="11.5" customWidth="1"/>
    <col min="7" max="7" width="17.125" customWidth="1"/>
  </cols>
  <sheetData>
    <row r="1" spans="1:7" ht="12.95" customHeight="1">
      <c r="A1" s="22" t="s">
        <v>0</v>
      </c>
      <c r="B1" s="22"/>
    </row>
    <row r="2" spans="1:7" ht="24.95" customHeight="1">
      <c r="A2" s="23" t="s">
        <v>73</v>
      </c>
      <c r="B2" s="23"/>
      <c r="C2" s="23"/>
      <c r="D2" s="23"/>
      <c r="E2" s="23"/>
      <c r="F2" s="23"/>
      <c r="G2" s="23"/>
    </row>
    <row r="3" spans="1:7" ht="24.95" customHeigh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</row>
    <row r="4" spans="1:7" ht="30" customHeight="1">
      <c r="A4" s="12">
        <v>1</v>
      </c>
      <c r="B4" s="13" t="s">
        <v>58</v>
      </c>
      <c r="C4" s="13" t="s">
        <v>11</v>
      </c>
      <c r="D4" s="13">
        <f>460*25</f>
        <v>11500</v>
      </c>
      <c r="E4" s="12"/>
      <c r="F4" s="12"/>
      <c r="G4" s="14" t="s">
        <v>76</v>
      </c>
    </row>
    <row r="5" spans="1:7" ht="30" customHeight="1">
      <c r="A5" s="12">
        <v>2</v>
      </c>
      <c r="B5" s="13" t="s">
        <v>65</v>
      </c>
      <c r="C5" s="13" t="s">
        <v>11</v>
      </c>
      <c r="D5" s="13">
        <f>(0.4*0.4*1.8+1.2*1.2*0.3)*25</f>
        <v>18.000000000000004</v>
      </c>
      <c r="E5" s="12"/>
      <c r="F5" s="12"/>
      <c r="G5" s="14" t="s">
        <v>12</v>
      </c>
    </row>
    <row r="6" spans="1:7" ht="30" customHeight="1">
      <c r="A6" s="12">
        <v>3</v>
      </c>
      <c r="B6" s="13" t="s">
        <v>14</v>
      </c>
      <c r="C6" s="13" t="s">
        <v>11</v>
      </c>
      <c r="D6" s="13">
        <f>48.7*25</f>
        <v>1217.5</v>
      </c>
      <c r="E6" s="12"/>
      <c r="F6" s="12"/>
      <c r="G6" s="14" t="s">
        <v>12</v>
      </c>
    </row>
    <row r="7" spans="1:7" ht="30" customHeight="1">
      <c r="A7" s="12">
        <v>4</v>
      </c>
      <c r="B7" s="13" t="s">
        <v>15</v>
      </c>
      <c r="C7" s="13" t="s">
        <v>16</v>
      </c>
      <c r="D7" s="13">
        <f>43.5*25</f>
        <v>1087.5</v>
      </c>
      <c r="E7" s="12"/>
      <c r="F7" s="12"/>
      <c r="G7" s="14" t="s">
        <v>17</v>
      </c>
    </row>
    <row r="8" spans="1:7" ht="30" customHeight="1">
      <c r="A8" s="12">
        <v>5</v>
      </c>
      <c r="B8" s="13" t="s">
        <v>18</v>
      </c>
      <c r="C8" s="13" t="s">
        <v>16</v>
      </c>
      <c r="D8" s="14">
        <f>(14*14*0.00617/1000*4*2.2+12*12*0.00617/1000*1.1*14+8*8*0.00617/1000*1.12*11)*25</f>
        <v>0.7297382400000002</v>
      </c>
      <c r="E8" s="12"/>
      <c r="F8" s="12"/>
      <c r="G8" s="14" t="s">
        <v>66</v>
      </c>
    </row>
    <row r="9" spans="1:7" ht="30" customHeight="1">
      <c r="A9" s="12">
        <v>6</v>
      </c>
      <c r="B9" s="13" t="s">
        <v>19</v>
      </c>
      <c r="C9" s="13" t="s">
        <v>16</v>
      </c>
      <c r="D9" s="20">
        <f>25.12*8*25/1000+14.13*4*25/1000+7*2*25/1000</f>
        <v>6.7869999999999999</v>
      </c>
      <c r="E9" s="12"/>
      <c r="F9" s="12"/>
      <c r="G9" s="14" t="s">
        <v>67</v>
      </c>
    </row>
    <row r="10" spans="1:7" ht="30" customHeight="1">
      <c r="A10" s="12">
        <v>7</v>
      </c>
      <c r="B10" s="13" t="s">
        <v>21</v>
      </c>
      <c r="C10" s="13" t="s">
        <v>22</v>
      </c>
      <c r="D10" s="13">
        <f>12.5*25</f>
        <v>312.5</v>
      </c>
      <c r="E10" s="12"/>
      <c r="F10" s="12"/>
      <c r="G10" s="14" t="s">
        <v>67</v>
      </c>
    </row>
    <row r="11" spans="1:7" ht="30" customHeight="1">
      <c r="A11" s="12">
        <v>8</v>
      </c>
      <c r="B11" s="13" t="s">
        <v>68</v>
      </c>
      <c r="C11" s="13" t="s">
        <v>22</v>
      </c>
      <c r="D11" s="13">
        <f>125*25</f>
        <v>3125</v>
      </c>
      <c r="E11" s="12"/>
      <c r="F11" s="12"/>
      <c r="G11" s="14" t="s">
        <v>67</v>
      </c>
    </row>
    <row r="12" spans="1:7" ht="30" customHeight="1">
      <c r="A12" s="12">
        <v>9</v>
      </c>
      <c r="B12" s="13" t="s">
        <v>23</v>
      </c>
      <c r="C12" s="13" t="s">
        <v>77</v>
      </c>
      <c r="D12" s="13">
        <v>25</v>
      </c>
      <c r="E12" s="12"/>
      <c r="F12" s="12"/>
      <c r="G12" s="14" t="s">
        <v>24</v>
      </c>
    </row>
    <row r="13" spans="1:7" ht="30" customHeight="1">
      <c r="A13" s="12">
        <v>10</v>
      </c>
      <c r="B13" s="13" t="s">
        <v>69</v>
      </c>
      <c r="C13" s="13" t="s">
        <v>11</v>
      </c>
      <c r="D13" s="20">
        <f>(2.25*1*0.1+2.05*0.8*0.2+0.25*0.4*0.55*2)*25</f>
        <v>16.574999999999999</v>
      </c>
      <c r="E13" s="12"/>
      <c r="F13" s="12"/>
      <c r="G13" s="14" t="s">
        <v>64</v>
      </c>
    </row>
    <row r="14" spans="1:7" ht="30" customHeight="1">
      <c r="A14" s="12">
        <v>11</v>
      </c>
      <c r="B14" s="13" t="s">
        <v>28</v>
      </c>
      <c r="C14" s="13" t="s">
        <v>26</v>
      </c>
      <c r="D14" s="13">
        <v>25</v>
      </c>
      <c r="E14" s="12"/>
      <c r="F14" s="12"/>
      <c r="G14" s="14" t="s">
        <v>29</v>
      </c>
    </row>
    <row r="15" spans="1:7" ht="30" customHeight="1">
      <c r="A15" s="12">
        <v>12</v>
      </c>
      <c r="B15" s="13" t="s">
        <v>30</v>
      </c>
      <c r="C15" s="13" t="s">
        <v>8</v>
      </c>
      <c r="D15" s="13">
        <v>25</v>
      </c>
      <c r="E15" s="12"/>
      <c r="F15" s="12"/>
      <c r="G15" s="14" t="s">
        <v>27</v>
      </c>
    </row>
    <row r="16" spans="1:7" ht="48.75" customHeight="1">
      <c r="A16" s="12">
        <v>13</v>
      </c>
      <c r="B16" s="13" t="s">
        <v>61</v>
      </c>
      <c r="C16" s="13" t="s">
        <v>26</v>
      </c>
      <c r="D16" s="13">
        <v>25</v>
      </c>
      <c r="E16" s="12"/>
      <c r="F16" s="12"/>
      <c r="G16" s="14" t="s">
        <v>74</v>
      </c>
    </row>
    <row r="17" spans="1:7" ht="30" customHeight="1">
      <c r="A17" s="12">
        <v>14</v>
      </c>
      <c r="B17" s="13" t="s">
        <v>59</v>
      </c>
      <c r="C17" s="13" t="s">
        <v>26</v>
      </c>
      <c r="D17" s="13">
        <v>25</v>
      </c>
      <c r="E17" s="12"/>
      <c r="F17" s="12"/>
      <c r="G17" s="14" t="s">
        <v>32</v>
      </c>
    </row>
    <row r="18" spans="1:7" ht="30" customHeight="1">
      <c r="A18" s="12">
        <v>15</v>
      </c>
      <c r="B18" s="13" t="s">
        <v>72</v>
      </c>
      <c r="C18" s="13" t="s">
        <v>26</v>
      </c>
      <c r="D18" s="13">
        <v>25</v>
      </c>
      <c r="E18" s="12"/>
      <c r="F18" s="12"/>
      <c r="G18" s="14" t="s">
        <v>71</v>
      </c>
    </row>
    <row r="19" spans="1:7" ht="30" customHeight="1">
      <c r="A19" s="12">
        <v>16</v>
      </c>
      <c r="B19" s="13" t="s">
        <v>62</v>
      </c>
      <c r="C19" s="13" t="s">
        <v>63</v>
      </c>
      <c r="D19" s="13">
        <v>25</v>
      </c>
      <c r="E19" s="12"/>
      <c r="F19" s="12"/>
      <c r="G19" s="14" t="s">
        <v>75</v>
      </c>
    </row>
    <row r="20" spans="1:7" ht="30" customHeight="1">
      <c r="A20" s="12">
        <v>17</v>
      </c>
      <c r="B20" s="15" t="s">
        <v>33</v>
      </c>
      <c r="C20" s="11" t="s">
        <v>8</v>
      </c>
      <c r="D20" s="12">
        <v>1</v>
      </c>
      <c r="E20" s="12"/>
      <c r="F20" s="12"/>
      <c r="G20" s="11" t="s">
        <v>9</v>
      </c>
    </row>
    <row r="21" spans="1:7" ht="30" customHeight="1">
      <c r="A21" s="12">
        <v>18</v>
      </c>
      <c r="B21" s="11" t="s">
        <v>34</v>
      </c>
      <c r="C21" s="11" t="s">
        <v>8</v>
      </c>
      <c r="D21" s="12">
        <v>1</v>
      </c>
      <c r="E21" s="12"/>
      <c r="F21" s="12"/>
      <c r="G21" s="11" t="s">
        <v>9</v>
      </c>
    </row>
    <row r="22" spans="1:7" ht="30" customHeight="1">
      <c r="A22" s="12">
        <v>19</v>
      </c>
      <c r="B22" s="11" t="s">
        <v>35</v>
      </c>
      <c r="C22" s="11" t="s">
        <v>8</v>
      </c>
      <c r="D22" s="12">
        <v>1</v>
      </c>
      <c r="E22" s="12"/>
      <c r="F22" s="12"/>
      <c r="G22" s="11" t="s">
        <v>9</v>
      </c>
    </row>
    <row r="23" spans="1:7" ht="30" customHeight="1">
      <c r="A23" s="12"/>
      <c r="B23" s="12" t="s">
        <v>60</v>
      </c>
      <c r="C23" s="12"/>
      <c r="D23" s="12"/>
      <c r="E23" s="12"/>
      <c r="F23" s="12"/>
      <c r="G23" s="12"/>
    </row>
    <row r="24" spans="1:7" ht="17.100000000000001" customHeight="1">
      <c r="A24" s="12"/>
      <c r="B24" s="24" t="s">
        <v>70</v>
      </c>
      <c r="C24" s="25"/>
      <c r="D24" s="25"/>
      <c r="E24" s="25"/>
      <c r="F24" s="25"/>
      <c r="G24" s="26"/>
    </row>
    <row r="25" spans="1:7" ht="15" customHeight="1">
      <c r="A25" s="16" t="s">
        <v>36</v>
      </c>
      <c r="B25" s="17"/>
      <c r="C25" s="17"/>
      <c r="D25" s="17"/>
      <c r="E25" s="17"/>
      <c r="F25" s="17"/>
      <c r="G25" s="17"/>
    </row>
    <row r="26" spans="1:7" ht="15" customHeight="1">
      <c r="A26" s="16" t="s">
        <v>37</v>
      </c>
      <c r="B26" s="17"/>
      <c r="C26" s="17"/>
      <c r="D26" s="17"/>
      <c r="E26" s="17"/>
      <c r="F26" s="17"/>
      <c r="G26" s="17"/>
    </row>
    <row r="27" spans="1:7" ht="15" customHeight="1">
      <c r="A27" s="27" t="s">
        <v>38</v>
      </c>
      <c r="B27" s="27"/>
      <c r="C27" s="27"/>
      <c r="D27" s="27"/>
      <c r="E27" s="27"/>
      <c r="F27" s="27"/>
      <c r="G27" s="27"/>
    </row>
    <row r="28" spans="1:7" ht="15" customHeight="1">
      <c r="A28" s="21" t="s">
        <v>39</v>
      </c>
      <c r="B28" s="21"/>
      <c r="C28" s="21"/>
      <c r="D28" s="21"/>
      <c r="E28" s="21"/>
      <c r="F28" s="21"/>
      <c r="G28" s="21"/>
    </row>
    <row r="29" spans="1:7" ht="15" customHeight="1">
      <c r="A29" s="21" t="s">
        <v>40</v>
      </c>
      <c r="B29" s="21"/>
      <c r="C29" s="21"/>
      <c r="D29" s="21"/>
      <c r="E29" s="21"/>
      <c r="F29" s="21"/>
      <c r="G29" s="21"/>
    </row>
    <row r="30" spans="1:7" ht="15" customHeight="1">
      <c r="A30" s="21" t="s">
        <v>41</v>
      </c>
      <c r="B30" s="21"/>
      <c r="C30" s="21"/>
      <c r="D30" s="21"/>
      <c r="E30" s="21"/>
      <c r="F30" s="21"/>
      <c r="G30" s="21"/>
    </row>
    <row r="31" spans="1:7" ht="15" customHeight="1">
      <c r="A31" s="10" t="s">
        <v>42</v>
      </c>
    </row>
    <row r="32" spans="1:7" ht="25.5" customHeight="1">
      <c r="D32" s="18"/>
      <c r="G32" s="18"/>
    </row>
    <row r="33" spans="4:7" ht="21.75" customHeight="1">
      <c r="D33" s="19"/>
      <c r="G33" s="18"/>
    </row>
  </sheetData>
  <mergeCells count="7">
    <mergeCell ref="A29:G29"/>
    <mergeCell ref="A30:G30"/>
    <mergeCell ref="A1:B1"/>
    <mergeCell ref="A2:G2"/>
    <mergeCell ref="B24:G24"/>
    <mergeCell ref="A27:G27"/>
    <mergeCell ref="A28:G28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8" sqref="E8"/>
    </sheetView>
  </sheetViews>
  <sheetFormatPr defaultColWidth="9" defaultRowHeight="14.25" outlineLevelRow="1"/>
  <cols>
    <col min="1" max="1" width="4.625" style="1" customWidth="1"/>
    <col min="2" max="2" width="15.625" style="1" customWidth="1"/>
    <col min="3" max="3" width="11.375" style="1" customWidth="1"/>
    <col min="4" max="4" width="10.625" style="1" customWidth="1"/>
    <col min="5" max="6" width="11.125" style="1" customWidth="1"/>
    <col min="7" max="7" width="15.625" style="1" customWidth="1"/>
    <col min="8" max="16384" width="9" style="1"/>
  </cols>
  <sheetData>
    <row r="1" spans="1:7" ht="39" customHeight="1">
      <c r="A1" s="29" t="s">
        <v>43</v>
      </c>
      <c r="B1" s="29"/>
      <c r="C1" s="29"/>
      <c r="D1" s="29"/>
      <c r="E1" s="29"/>
      <c r="F1" s="29"/>
      <c r="G1" s="29"/>
    </row>
    <row r="2" spans="1:7" ht="24.95" customHeight="1">
      <c r="A2" s="2" t="s">
        <v>1</v>
      </c>
      <c r="B2" s="2" t="s">
        <v>44</v>
      </c>
      <c r="C2" s="2" t="s">
        <v>45</v>
      </c>
      <c r="D2" s="2" t="s">
        <v>46</v>
      </c>
      <c r="E2" s="2" t="s">
        <v>5</v>
      </c>
      <c r="F2" s="2" t="s">
        <v>47</v>
      </c>
      <c r="G2" s="2" t="s">
        <v>7</v>
      </c>
    </row>
    <row r="3" spans="1:7" ht="24.95" customHeight="1" outlineLevel="1">
      <c r="A3" s="3">
        <v>1</v>
      </c>
      <c r="B3" s="2" t="s">
        <v>10</v>
      </c>
      <c r="C3" s="2" t="s">
        <v>11</v>
      </c>
      <c r="D3" s="3">
        <f>569*40</f>
        <v>22760</v>
      </c>
      <c r="E3" s="2"/>
      <c r="F3" s="2"/>
      <c r="G3" s="4" t="s">
        <v>12</v>
      </c>
    </row>
    <row r="4" spans="1:7" ht="24.95" customHeight="1" outlineLevel="1">
      <c r="A4" s="3">
        <v>2</v>
      </c>
      <c r="B4" s="2" t="s">
        <v>13</v>
      </c>
      <c r="C4" s="2" t="s">
        <v>11</v>
      </c>
      <c r="D4" s="3">
        <f>0.5*40</f>
        <v>20</v>
      </c>
      <c r="E4" s="2"/>
      <c r="F4" s="2"/>
      <c r="G4" s="4" t="s">
        <v>12</v>
      </c>
    </row>
    <row r="5" spans="1:7" ht="24.95" customHeight="1" outlineLevel="1">
      <c r="A5" s="3">
        <v>3</v>
      </c>
      <c r="B5" s="2" t="s">
        <v>14</v>
      </c>
      <c r="C5" s="2" t="s">
        <v>11</v>
      </c>
      <c r="D5" s="3">
        <f>49*40</f>
        <v>1960</v>
      </c>
      <c r="E5" s="2"/>
      <c r="F5" s="2"/>
      <c r="G5" s="4" t="s">
        <v>12</v>
      </c>
    </row>
    <row r="6" spans="1:7" ht="24.95" customHeight="1" outlineLevel="1">
      <c r="A6" s="3">
        <v>4</v>
      </c>
      <c r="B6" s="2" t="s">
        <v>15</v>
      </c>
      <c r="C6" s="2" t="s">
        <v>16</v>
      </c>
      <c r="D6" s="3">
        <f>52*40</f>
        <v>2080</v>
      </c>
      <c r="E6" s="2"/>
      <c r="F6" s="2"/>
      <c r="G6" s="4" t="s">
        <v>17</v>
      </c>
    </row>
    <row r="7" spans="1:7" ht="24.95" customHeight="1" outlineLevel="1">
      <c r="A7" s="3">
        <v>5</v>
      </c>
      <c r="B7" s="2" t="s">
        <v>18</v>
      </c>
      <c r="C7" s="2" t="s">
        <v>16</v>
      </c>
      <c r="D7" s="3">
        <v>1</v>
      </c>
      <c r="E7" s="2"/>
      <c r="F7" s="2"/>
      <c r="G7" s="4" t="s">
        <v>17</v>
      </c>
    </row>
    <row r="8" spans="1:7" ht="24.95" customHeight="1" outlineLevel="1">
      <c r="A8" s="3">
        <v>6</v>
      </c>
      <c r="B8" s="2" t="s">
        <v>19</v>
      </c>
      <c r="C8" s="2" t="s">
        <v>16</v>
      </c>
      <c r="D8" s="3">
        <v>3</v>
      </c>
      <c r="E8" s="2"/>
      <c r="F8" s="2"/>
      <c r="G8" s="4" t="s">
        <v>20</v>
      </c>
    </row>
    <row r="9" spans="1:7" ht="48" outlineLevel="1">
      <c r="A9" s="3">
        <v>7</v>
      </c>
      <c r="B9" s="2" t="s">
        <v>48</v>
      </c>
      <c r="C9" s="2" t="s">
        <v>22</v>
      </c>
      <c r="D9" s="3">
        <f>15*40</f>
        <v>600</v>
      </c>
      <c r="E9" s="2"/>
      <c r="F9" s="2"/>
      <c r="G9" s="4" t="s">
        <v>20</v>
      </c>
    </row>
    <row r="10" spans="1:7" ht="48" customHeight="1" outlineLevel="1">
      <c r="A10" s="3">
        <v>8</v>
      </c>
      <c r="B10" s="2" t="s">
        <v>49</v>
      </c>
      <c r="C10" s="2" t="s">
        <v>22</v>
      </c>
      <c r="D10" s="3">
        <f>9*15*40</f>
        <v>5400</v>
      </c>
      <c r="E10" s="2"/>
      <c r="F10" s="2"/>
      <c r="G10" s="4" t="s">
        <v>20</v>
      </c>
    </row>
    <row r="11" spans="1:7" ht="24.95" customHeight="1" outlineLevel="1">
      <c r="A11" s="3">
        <v>9</v>
      </c>
      <c r="B11" s="2" t="s">
        <v>23</v>
      </c>
      <c r="C11" s="2" t="s">
        <v>8</v>
      </c>
      <c r="D11" s="3">
        <v>40</v>
      </c>
      <c r="E11" s="2"/>
      <c r="F11" s="2"/>
      <c r="G11" s="4" t="s">
        <v>24</v>
      </c>
    </row>
    <row r="12" spans="1:7" ht="24.95" customHeight="1" outlineLevel="1">
      <c r="A12" s="3">
        <v>10</v>
      </c>
      <c r="B12" s="2" t="s">
        <v>25</v>
      </c>
      <c r="C12" s="2" t="s">
        <v>26</v>
      </c>
      <c r="D12" s="3">
        <v>40</v>
      </c>
      <c r="E12" s="2"/>
      <c r="F12" s="2"/>
      <c r="G12" s="4" t="s">
        <v>27</v>
      </c>
    </row>
    <row r="13" spans="1:7" ht="24.95" customHeight="1" outlineLevel="1">
      <c r="A13" s="3">
        <v>11</v>
      </c>
      <c r="B13" s="2" t="s">
        <v>50</v>
      </c>
      <c r="C13" s="2" t="s">
        <v>16</v>
      </c>
      <c r="D13" s="3">
        <v>2</v>
      </c>
      <c r="E13" s="2"/>
      <c r="F13" s="2"/>
      <c r="G13" s="4" t="s">
        <v>20</v>
      </c>
    </row>
    <row r="14" spans="1:7" ht="24.95" customHeight="1" outlineLevel="1">
      <c r="A14" s="3">
        <v>12</v>
      </c>
      <c r="B14" s="2" t="s">
        <v>28</v>
      </c>
      <c r="C14" s="2" t="s">
        <v>11</v>
      </c>
      <c r="D14" s="3">
        <v>40</v>
      </c>
      <c r="E14" s="2"/>
      <c r="F14" s="2"/>
      <c r="G14" s="4" t="s">
        <v>29</v>
      </c>
    </row>
    <row r="15" spans="1:7" ht="24.95" customHeight="1" outlineLevel="1">
      <c r="A15" s="3">
        <v>13</v>
      </c>
      <c r="B15" s="2" t="s">
        <v>30</v>
      </c>
      <c r="C15" s="2" t="s">
        <v>51</v>
      </c>
      <c r="D15" s="3">
        <v>5000</v>
      </c>
      <c r="E15" s="2"/>
      <c r="F15" s="2"/>
      <c r="G15" s="4" t="s">
        <v>27</v>
      </c>
    </row>
    <row r="16" spans="1:7" ht="24.95" customHeight="1" outlineLevel="1">
      <c r="A16" s="3">
        <v>14</v>
      </c>
      <c r="B16" s="2" t="s">
        <v>52</v>
      </c>
      <c r="C16" s="2" t="s">
        <v>26</v>
      </c>
      <c r="D16" s="3">
        <v>40</v>
      </c>
      <c r="E16" s="2"/>
      <c r="F16" s="2"/>
      <c r="G16" s="4" t="s">
        <v>31</v>
      </c>
    </row>
    <row r="17" spans="1:7" ht="24.95" customHeight="1" outlineLevel="1">
      <c r="A17" s="3">
        <v>15</v>
      </c>
      <c r="B17" s="5" t="s">
        <v>53</v>
      </c>
      <c r="C17" s="2" t="s">
        <v>26</v>
      </c>
      <c r="D17" s="3">
        <v>40</v>
      </c>
      <c r="E17" s="2"/>
      <c r="F17" s="2"/>
      <c r="G17" s="4" t="s">
        <v>54</v>
      </c>
    </row>
    <row r="18" spans="1:7" ht="24.95" customHeight="1">
      <c r="A18" s="30" t="s">
        <v>55</v>
      </c>
      <c r="B18" s="31"/>
      <c r="C18" s="6"/>
      <c r="D18" s="6"/>
      <c r="E18" s="6"/>
      <c r="F18" s="6"/>
      <c r="G18" s="2"/>
    </row>
    <row r="19" spans="1:7" ht="15" customHeight="1">
      <c r="A19" s="7" t="s">
        <v>37</v>
      </c>
      <c r="B19" s="7"/>
      <c r="C19" s="7"/>
      <c r="D19" s="7"/>
      <c r="E19" s="7"/>
      <c r="F19" s="7"/>
      <c r="G19" s="7"/>
    </row>
    <row r="20" spans="1:7" ht="15" customHeight="1">
      <c r="A20" s="28" t="s">
        <v>56</v>
      </c>
      <c r="B20" s="28"/>
      <c r="C20" s="28"/>
      <c r="D20" s="28"/>
      <c r="E20" s="28"/>
      <c r="F20" s="28"/>
      <c r="G20" s="28"/>
    </row>
    <row r="21" spans="1:7" ht="15" customHeight="1">
      <c r="A21" s="28" t="s">
        <v>39</v>
      </c>
      <c r="B21" s="28"/>
      <c r="C21" s="28"/>
      <c r="D21" s="28"/>
      <c r="E21" s="28"/>
      <c r="F21" s="28"/>
      <c r="G21" s="28"/>
    </row>
    <row r="22" spans="1:7" ht="15" customHeight="1">
      <c r="A22" s="28" t="s">
        <v>40</v>
      </c>
      <c r="B22" s="28"/>
      <c r="C22" s="28"/>
      <c r="D22" s="28"/>
      <c r="E22" s="28"/>
      <c r="F22" s="28"/>
      <c r="G22" s="28"/>
    </row>
    <row r="23" spans="1:7" ht="15" customHeight="1">
      <c r="A23" s="28" t="s">
        <v>41</v>
      </c>
      <c r="B23" s="28"/>
      <c r="C23" s="28"/>
      <c r="D23" s="28"/>
      <c r="E23" s="28"/>
      <c r="F23" s="28"/>
      <c r="G23" s="28"/>
    </row>
    <row r="24" spans="1:7" ht="47.1" customHeight="1">
      <c r="A24" s="8" t="s">
        <v>57</v>
      </c>
      <c r="B24" s="9"/>
      <c r="C24" s="9"/>
      <c r="D24" s="9"/>
      <c r="E24" s="7"/>
      <c r="F24" s="7"/>
      <c r="G24" s="7"/>
    </row>
  </sheetData>
  <mergeCells count="6">
    <mergeCell ref="A23:G23"/>
    <mergeCell ref="A1:G1"/>
    <mergeCell ref="A18:B18"/>
    <mergeCell ref="A20:G20"/>
    <mergeCell ref="A21:G21"/>
    <mergeCell ref="A22:G22"/>
  </mergeCells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2017-01-31T01:28:00Z</cp:lastPrinted>
  <dcterms:created xsi:type="dcterms:W3CDTF">2017-01-31T01:17:00Z</dcterms:created>
  <dcterms:modified xsi:type="dcterms:W3CDTF">2018-07-03T08:58:22Z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