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基础招标清单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<sst xmlns="http://schemas.openxmlformats.org/spreadsheetml/2006/main" count="71">
  <si>
    <t xml:space="preserve">附件1明阳清水河韭菜庄50MW风电供热项目风机基础招标工程量清单
</t>
  </si>
  <si>
    <t>编号</t>
  </si>
  <si>
    <t>工程或费用名称</t>
  </si>
  <si>
    <t>单位</t>
  </si>
  <si>
    <t>数量</t>
  </si>
  <si>
    <t>121型基础（共11基）</t>
  </si>
  <si>
    <t>135型基础（共6基）</t>
  </si>
  <si>
    <t>单价</t>
  </si>
  <si>
    <t>总价</t>
  </si>
  <si>
    <t>备注</t>
  </si>
  <si>
    <t>一</t>
  </si>
  <si>
    <t>建筑工程</t>
  </si>
  <si>
    <t>1</t>
  </si>
  <si>
    <t>发电场工程</t>
  </si>
  <si>
    <t>1.1</t>
  </si>
  <si>
    <t>风电机组基础工程</t>
  </si>
  <si>
    <t>1.1.1</t>
  </si>
  <si>
    <t>石方开挖</t>
  </si>
  <si>
    <t>m3</t>
  </si>
  <si>
    <t>1.1.2</t>
  </si>
  <si>
    <t>土方回填</t>
  </si>
  <si>
    <t>1.1.4</t>
  </si>
  <si>
    <t>购土费</t>
  </si>
  <si>
    <t>1.1.5</t>
  </si>
  <si>
    <t>基础垫层混凝土</t>
  </si>
  <si>
    <t>甲供</t>
  </si>
  <si>
    <t>1.1.6</t>
  </si>
  <si>
    <r>
      <rPr>
        <sz val="11"/>
        <color indexed="8"/>
        <rFont val="Times New Roman"/>
        <charset val="0"/>
      </rPr>
      <t>C40</t>
    </r>
    <r>
      <rPr>
        <sz val="11"/>
        <color indexed="8"/>
        <rFont val="宋体"/>
        <charset val="134"/>
      </rPr>
      <t>混凝土</t>
    </r>
  </si>
  <si>
    <t>1.1.7</t>
  </si>
  <si>
    <t>钢筋制作与安装</t>
  </si>
  <si>
    <t>t</t>
  </si>
  <si>
    <t>1.1.8</t>
  </si>
  <si>
    <r>
      <rPr>
        <sz val="11"/>
        <color indexed="8"/>
        <rFont val="宋体"/>
        <charset val="134"/>
      </rPr>
      <t>高强</t>
    </r>
    <r>
      <rPr>
        <sz val="11"/>
        <color indexed="8"/>
        <rFont val="Times New Roman"/>
        <charset val="0"/>
      </rPr>
      <t>PE</t>
    </r>
    <r>
      <rPr>
        <sz val="11"/>
        <color indexed="8"/>
        <rFont val="宋体"/>
        <charset val="134"/>
      </rPr>
      <t>波纹管</t>
    </r>
    <r>
      <rPr>
        <sz val="11"/>
        <color indexed="8"/>
        <rFont val="Times New Roman"/>
        <charset val="0"/>
      </rPr>
      <t>Ф60</t>
    </r>
  </si>
  <si>
    <t>m</t>
  </si>
  <si>
    <t>1.1.9</t>
  </si>
  <si>
    <r>
      <rPr>
        <sz val="11"/>
        <color indexed="8"/>
        <rFont val="宋体"/>
        <charset val="134"/>
      </rPr>
      <t>高强</t>
    </r>
    <r>
      <rPr>
        <sz val="11"/>
        <color indexed="8"/>
        <rFont val="Times New Roman"/>
        <charset val="0"/>
      </rPr>
      <t>PE</t>
    </r>
    <r>
      <rPr>
        <sz val="11"/>
        <color indexed="8"/>
        <rFont val="宋体"/>
        <charset val="134"/>
      </rPr>
      <t>波纹管</t>
    </r>
    <r>
      <rPr>
        <sz val="11"/>
        <color indexed="8"/>
        <rFont val="Times New Roman"/>
        <charset val="0"/>
      </rPr>
      <t>Ф160</t>
    </r>
  </si>
  <si>
    <t>1.1.10</t>
  </si>
  <si>
    <r>
      <rPr>
        <sz val="11"/>
        <color indexed="8"/>
        <rFont val="Times New Roman"/>
        <charset val="0"/>
      </rPr>
      <t>CPVC</t>
    </r>
    <r>
      <rPr>
        <sz val="11"/>
        <color indexed="8"/>
        <rFont val="宋体"/>
        <charset val="134"/>
      </rPr>
      <t>管</t>
    </r>
    <r>
      <rPr>
        <sz val="11"/>
        <color indexed="8"/>
        <rFont val="Times New Roman"/>
        <charset val="0"/>
      </rPr>
      <t>Ф160</t>
    </r>
  </si>
  <si>
    <t>1.1.11</t>
  </si>
  <si>
    <t>镀锌接地钢条</t>
  </si>
  <si>
    <t>1.1.12</t>
  </si>
  <si>
    <t>沉降观测</t>
  </si>
  <si>
    <t>1.1.13</t>
  </si>
  <si>
    <t>基础预埋铁件</t>
  </si>
  <si>
    <t>1.2</t>
  </si>
  <si>
    <t>风电机组安装平台工程</t>
  </si>
  <si>
    <t>1.2.1</t>
  </si>
  <si>
    <t>平台平整</t>
  </si>
  <si>
    <r>
      <rPr>
        <sz val="11"/>
        <color indexed="8"/>
        <rFont val="Times New Roman"/>
        <charset val="0"/>
      </rPr>
      <t>m</t>
    </r>
    <r>
      <rPr>
        <sz val="11"/>
        <color indexed="8"/>
        <rFont val="宋体"/>
        <charset val="134"/>
      </rPr>
      <t>²</t>
    </r>
  </si>
  <si>
    <t>1.3</t>
  </si>
  <si>
    <t>箱变基础工程</t>
  </si>
  <si>
    <t>1.3.1</t>
  </si>
  <si>
    <t>1.3.2</t>
  </si>
  <si>
    <t>1.3.3</t>
  </si>
  <si>
    <t>1.3.5</t>
  </si>
  <si>
    <r>
      <rPr>
        <sz val="11"/>
        <color indexed="8"/>
        <rFont val="Times New Roman"/>
        <charset val="0"/>
      </rPr>
      <t>C30</t>
    </r>
    <r>
      <rPr>
        <sz val="11"/>
        <color indexed="8"/>
        <rFont val="宋体"/>
        <charset val="134"/>
      </rPr>
      <t>混凝土</t>
    </r>
  </si>
  <si>
    <t>1.3.6</t>
  </si>
  <si>
    <t>钢筋制作及安装</t>
  </si>
  <si>
    <t>1.3.7</t>
  </si>
  <si>
    <t>角钢</t>
  </si>
  <si>
    <t>1.3.8</t>
  </si>
  <si>
    <t>1.3.9</t>
  </si>
  <si>
    <t>1.3.10</t>
  </si>
  <si>
    <t>卵石</t>
  </si>
  <si>
    <t>合计</t>
  </si>
  <si>
    <t>1、上述工程量均为暂估量，具体发生量以现场施工为准；</t>
  </si>
  <si>
    <t>2、清单中未列项目视为已包含在其他子目中</t>
  </si>
  <si>
    <t>3、结算按照单价进行结算；</t>
  </si>
  <si>
    <t>4、钢筋及混凝土无损耗；</t>
  </si>
  <si>
    <t>5、乙方必须满足甲方要求的施工进度；</t>
  </si>
  <si>
    <t>6、施工所需安全文明施工费用均已含在报价中；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</si>
</sst>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;\-0.00;;"/>
    <numFmt numFmtId="177" formatCode="0.00_ "/>
  </numFmts>
  <fonts count="24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Times New Roman"/>
      <charset val="0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1" borderId="9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49" fontId="4" fillId="2" borderId="3" xfId="0" applyNumberFormat="1" applyFont="1" applyFill="1" applyBorder="1" applyAlignment="1" applyProtection="1">
      <alignment horizontal="center" vertical="center" wrapText="1"/>
    </xf>
    <xf numFmtId="176" fontId="4" fillId="2" borderId="3" xfId="0" applyNumberFormat="1" applyFont="1" applyFill="1" applyBorder="1" applyAlignment="1" applyProtection="1">
      <alignment horizontal="center" vertical="center"/>
    </xf>
    <xf numFmtId="177" fontId="0" fillId="0" borderId="3" xfId="0" applyNumberFormat="1" applyFont="1" applyBorder="1" applyAlignment="1">
      <alignment horizontal="center" vertic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76" fontId="4" fillId="0" borderId="3" xfId="0" applyNumberFormat="1" applyFont="1" applyFill="1" applyBorder="1" applyAlignment="1" applyProtection="1">
      <alignment horizontal="center" vertical="center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" fillId="2" borderId="4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topLeftCell="A25" workbookViewId="0">
      <selection activeCell="A31" sqref="A31:H36"/>
    </sheetView>
  </sheetViews>
  <sheetFormatPr defaultColWidth="9" defaultRowHeight="14.4"/>
  <cols>
    <col min="1" max="1" width="9" style="1" customWidth="1"/>
    <col min="2" max="2" width="18.6666666666667" style="1" customWidth="1"/>
    <col min="3" max="3" width="7.33333333333333" style="1" customWidth="1"/>
    <col min="4" max="4" width="11.5555555555556" style="1" customWidth="1"/>
    <col min="5" max="5" width="14.0925925925926" style="2" customWidth="1"/>
    <col min="6" max="6" width="13" style="2" customWidth="1"/>
    <col min="7" max="8" width="14.0925925925926" style="2" customWidth="1"/>
    <col min="9" max="16384" width="9" style="1"/>
  </cols>
  <sheetData>
    <row r="1" ht="43" customHeight="1" spans="1:9">
      <c r="A1" s="3" t="s">
        <v>0</v>
      </c>
      <c r="B1" s="4"/>
      <c r="C1" s="4"/>
      <c r="D1" s="4"/>
      <c r="E1" s="4"/>
      <c r="F1" s="4"/>
      <c r="G1" s="4"/>
      <c r="H1" s="4"/>
      <c r="I1" s="22"/>
    </row>
    <row r="2" ht="39" customHeight="1" spans="1:9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5" t="s">
        <v>9</v>
      </c>
    </row>
    <row r="3" ht="25" customHeight="1" spans="1:9">
      <c r="A3" s="7" t="s">
        <v>10</v>
      </c>
      <c r="B3" s="8" t="s">
        <v>11</v>
      </c>
      <c r="C3" s="9"/>
      <c r="D3" s="10">
        <v>0</v>
      </c>
      <c r="E3" s="11"/>
      <c r="F3" s="11"/>
      <c r="G3" s="11"/>
      <c r="H3" s="11"/>
      <c r="I3" s="23"/>
    </row>
    <row r="4" ht="25" customHeight="1" spans="1:9">
      <c r="A4" s="12" t="s">
        <v>12</v>
      </c>
      <c r="B4" s="8" t="s">
        <v>13</v>
      </c>
      <c r="C4" s="9"/>
      <c r="D4" s="10">
        <v>0</v>
      </c>
      <c r="E4" s="11"/>
      <c r="F4" s="11"/>
      <c r="G4" s="11"/>
      <c r="H4" s="11"/>
      <c r="I4" s="24"/>
    </row>
    <row r="5" ht="24" customHeight="1" spans="1:9">
      <c r="A5" s="12" t="s">
        <v>14</v>
      </c>
      <c r="B5" s="8" t="s">
        <v>15</v>
      </c>
      <c r="C5" s="9"/>
      <c r="D5" s="10">
        <v>0</v>
      </c>
      <c r="E5" s="11"/>
      <c r="F5" s="11"/>
      <c r="G5" s="11"/>
      <c r="H5" s="11"/>
      <c r="I5" s="23"/>
    </row>
    <row r="6" ht="25" customHeight="1" spans="1:9">
      <c r="A6" s="12" t="s">
        <v>16</v>
      </c>
      <c r="B6" s="8" t="s">
        <v>17</v>
      </c>
      <c r="C6" s="9" t="s">
        <v>18</v>
      </c>
      <c r="D6" s="10">
        <v>25680</v>
      </c>
      <c r="E6" s="11">
        <f t="shared" ref="E6:E10" si="0">D6*528*11/(528*11+621*6)</f>
        <v>15643.9521711768</v>
      </c>
      <c r="F6" s="11">
        <f t="shared" ref="F6:F10" si="1">D6*621*6/(528*11+621*6)</f>
        <v>10036.0478288232</v>
      </c>
      <c r="G6" s="11"/>
      <c r="H6" s="11">
        <f>(F6+E6)*G6</f>
        <v>0</v>
      </c>
      <c r="I6" s="23"/>
    </row>
    <row r="7" ht="25" customHeight="1" spans="1:9">
      <c r="A7" s="13" t="s">
        <v>19</v>
      </c>
      <c r="B7" s="14" t="s">
        <v>20</v>
      </c>
      <c r="C7" s="15" t="s">
        <v>18</v>
      </c>
      <c r="D7" s="16">
        <v>15950</v>
      </c>
      <c r="E7" s="11">
        <f t="shared" si="0"/>
        <v>9716.55129011957</v>
      </c>
      <c r="F7" s="11">
        <f t="shared" si="1"/>
        <v>6233.44870988043</v>
      </c>
      <c r="G7" s="11"/>
      <c r="H7" s="11">
        <f t="shared" ref="H7:H29" si="2">(F7+E7)*G7</f>
        <v>0</v>
      </c>
      <c r="I7" s="23"/>
    </row>
    <row r="8" ht="25" customHeight="1" spans="1:9">
      <c r="A8" s="12" t="s">
        <v>21</v>
      </c>
      <c r="B8" s="8" t="s">
        <v>22</v>
      </c>
      <c r="C8" s="9" t="s">
        <v>18</v>
      </c>
      <c r="D8" s="10">
        <v>3030</v>
      </c>
      <c r="E8" s="11">
        <f t="shared" si="0"/>
        <v>1845.84015103839</v>
      </c>
      <c r="F8" s="11">
        <f t="shared" si="1"/>
        <v>1184.15984896161</v>
      </c>
      <c r="G8" s="11"/>
      <c r="H8" s="11">
        <f t="shared" si="2"/>
        <v>0</v>
      </c>
      <c r="I8" s="23"/>
    </row>
    <row r="9" ht="25" customHeight="1" spans="1:9">
      <c r="A9" s="12" t="s">
        <v>23</v>
      </c>
      <c r="B9" s="8" t="s">
        <v>24</v>
      </c>
      <c r="C9" s="9" t="s">
        <v>18</v>
      </c>
      <c r="D9" s="10">
        <v>534</v>
      </c>
      <c r="E9" s="11">
        <f t="shared" si="0"/>
        <v>325.306482064191</v>
      </c>
      <c r="F9" s="11">
        <f t="shared" si="1"/>
        <v>208.693517935809</v>
      </c>
      <c r="G9" s="11"/>
      <c r="H9" s="11">
        <f t="shared" si="2"/>
        <v>0</v>
      </c>
      <c r="I9" s="23" t="s">
        <v>25</v>
      </c>
    </row>
    <row r="10" ht="25" customHeight="1" spans="1:9">
      <c r="A10" s="12" t="s">
        <v>26</v>
      </c>
      <c r="B10" s="17" t="s">
        <v>27</v>
      </c>
      <c r="C10" s="9" t="s">
        <v>18</v>
      </c>
      <c r="D10" s="10">
        <v>9534</v>
      </c>
      <c r="E10" s="11">
        <f t="shared" si="0"/>
        <v>5808</v>
      </c>
      <c r="F10" s="11">
        <f t="shared" si="1"/>
        <v>3726</v>
      </c>
      <c r="G10" s="11"/>
      <c r="H10" s="11">
        <f t="shared" si="2"/>
        <v>0</v>
      </c>
      <c r="I10" s="23" t="s">
        <v>25</v>
      </c>
    </row>
    <row r="11" ht="25" customHeight="1" spans="1:9">
      <c r="A11" s="12" t="s">
        <v>28</v>
      </c>
      <c r="B11" s="8" t="s">
        <v>29</v>
      </c>
      <c r="C11" s="9" t="s">
        <v>30</v>
      </c>
      <c r="D11" s="10">
        <v>930.06</v>
      </c>
      <c r="E11" s="11">
        <v>577.5</v>
      </c>
      <c r="F11" s="11">
        <v>352.56</v>
      </c>
      <c r="G11" s="11"/>
      <c r="H11" s="11">
        <f t="shared" si="2"/>
        <v>0</v>
      </c>
      <c r="I11" s="23" t="s">
        <v>25</v>
      </c>
    </row>
    <row r="12" ht="25" customHeight="1" spans="1:9">
      <c r="A12" s="12" t="s">
        <v>31</v>
      </c>
      <c r="B12" s="8" t="s">
        <v>32</v>
      </c>
      <c r="C12" s="9" t="s">
        <v>33</v>
      </c>
      <c r="D12" s="10">
        <v>709.5</v>
      </c>
      <c r="E12" s="11">
        <v>452.1</v>
      </c>
      <c r="F12" s="11">
        <v>257.4</v>
      </c>
      <c r="G12" s="11"/>
      <c r="H12" s="11">
        <f t="shared" si="2"/>
        <v>0</v>
      </c>
      <c r="I12" s="23"/>
    </row>
    <row r="13" ht="25" customHeight="1" spans="1:9">
      <c r="A13" s="12" t="s">
        <v>34</v>
      </c>
      <c r="B13" s="8" t="s">
        <v>35</v>
      </c>
      <c r="C13" s="9" t="s">
        <v>33</v>
      </c>
      <c r="D13" s="10">
        <v>2307</v>
      </c>
      <c r="E13" s="11">
        <f t="shared" ref="E13:E17" si="3">D13*528*11/(528*11+621*6)</f>
        <v>1405.39710509755</v>
      </c>
      <c r="F13" s="11">
        <f t="shared" ref="F13:F17" si="4">D13*621*6/(528*11+621*6)</f>
        <v>901.602894902454</v>
      </c>
      <c r="G13" s="11"/>
      <c r="H13" s="11">
        <f t="shared" si="2"/>
        <v>0</v>
      </c>
      <c r="I13" s="23"/>
    </row>
    <row r="14" ht="25" customHeight="1" spans="1:9">
      <c r="A14" s="12" t="s">
        <v>36</v>
      </c>
      <c r="B14" s="17" t="s">
        <v>37</v>
      </c>
      <c r="C14" s="9" t="s">
        <v>33</v>
      </c>
      <c r="D14" s="10">
        <v>40.8</v>
      </c>
      <c r="E14" s="11">
        <f t="shared" si="3"/>
        <v>24.854877281309</v>
      </c>
      <c r="F14" s="11">
        <f t="shared" si="4"/>
        <v>15.945122718691</v>
      </c>
      <c r="G14" s="11"/>
      <c r="H14" s="11">
        <f t="shared" si="2"/>
        <v>0</v>
      </c>
      <c r="I14" s="23"/>
    </row>
    <row r="15" ht="25" customHeight="1" spans="1:9">
      <c r="A15" s="12" t="s">
        <v>38</v>
      </c>
      <c r="B15" s="8" t="s">
        <v>39</v>
      </c>
      <c r="C15" s="9" t="s">
        <v>30</v>
      </c>
      <c r="D15" s="10">
        <v>5.95</v>
      </c>
      <c r="E15" s="11">
        <f t="shared" si="3"/>
        <v>3.62466960352423</v>
      </c>
      <c r="F15" s="11">
        <f t="shared" si="4"/>
        <v>2.32533039647577</v>
      </c>
      <c r="G15" s="11"/>
      <c r="H15" s="11">
        <f t="shared" si="2"/>
        <v>0</v>
      </c>
      <c r="I15" s="23"/>
    </row>
    <row r="16" ht="25" customHeight="1" spans="1:9">
      <c r="A16" s="12" t="s">
        <v>40</v>
      </c>
      <c r="B16" s="8" t="s">
        <v>41</v>
      </c>
      <c r="C16" s="9" t="s">
        <v>30</v>
      </c>
      <c r="D16" s="10">
        <v>1.36</v>
      </c>
      <c r="E16" s="11">
        <f t="shared" si="3"/>
        <v>0.828495909376967</v>
      </c>
      <c r="F16" s="11">
        <f t="shared" si="4"/>
        <v>0.531504090623033</v>
      </c>
      <c r="G16" s="11"/>
      <c r="H16" s="11">
        <f t="shared" si="2"/>
        <v>0</v>
      </c>
      <c r="I16" s="23"/>
    </row>
    <row r="17" ht="25" customHeight="1" spans="1:9">
      <c r="A17" s="12" t="s">
        <v>42</v>
      </c>
      <c r="B17" s="8" t="s">
        <v>43</v>
      </c>
      <c r="C17" s="9" t="s">
        <v>30</v>
      </c>
      <c r="D17" s="10">
        <v>5.1</v>
      </c>
      <c r="E17" s="11">
        <f t="shared" si="3"/>
        <v>3.10685966016362</v>
      </c>
      <c r="F17" s="11">
        <f t="shared" si="4"/>
        <v>1.99314033983637</v>
      </c>
      <c r="G17" s="11"/>
      <c r="H17" s="11">
        <f t="shared" si="2"/>
        <v>0</v>
      </c>
      <c r="I17" s="23"/>
    </row>
    <row r="18" ht="25" customHeight="1" spans="1:9">
      <c r="A18" s="13" t="s">
        <v>44</v>
      </c>
      <c r="B18" s="14" t="s">
        <v>45</v>
      </c>
      <c r="C18" s="15"/>
      <c r="D18" s="16">
        <v>0</v>
      </c>
      <c r="E18" s="11"/>
      <c r="F18" s="11"/>
      <c r="G18" s="11"/>
      <c r="H18" s="11"/>
      <c r="I18" s="23"/>
    </row>
    <row r="19" ht="25" customHeight="1" spans="1:9">
      <c r="A19" s="13" t="s">
        <v>46</v>
      </c>
      <c r="B19" s="14" t="s">
        <v>47</v>
      </c>
      <c r="C19" s="15" t="s">
        <v>48</v>
      </c>
      <c r="D19" s="16">
        <f>2500*17</f>
        <v>42500</v>
      </c>
      <c r="E19" s="11">
        <f>D19*528*11/(528*11+621*6)</f>
        <v>25890.4971680302</v>
      </c>
      <c r="F19" s="11">
        <f>D19*621*6/(528*11+621*6)</f>
        <v>16609.5028319698</v>
      </c>
      <c r="G19" s="11"/>
      <c r="H19" s="11">
        <f t="shared" si="2"/>
        <v>0</v>
      </c>
      <c r="I19" s="23"/>
    </row>
    <row r="20" ht="25" customHeight="1" spans="1:9">
      <c r="A20" s="13" t="s">
        <v>49</v>
      </c>
      <c r="B20" s="14" t="s">
        <v>50</v>
      </c>
      <c r="C20" s="15"/>
      <c r="D20" s="16">
        <v>0</v>
      </c>
      <c r="E20" s="11"/>
      <c r="F20" s="11"/>
      <c r="G20" s="11"/>
      <c r="H20" s="11"/>
      <c r="I20" s="23"/>
    </row>
    <row r="21" ht="25" customHeight="1" spans="1:9">
      <c r="A21" s="13" t="s">
        <v>51</v>
      </c>
      <c r="B21" s="14" t="s">
        <v>17</v>
      </c>
      <c r="C21" s="15" t="s">
        <v>18</v>
      </c>
      <c r="D21" s="16">
        <v>1969</v>
      </c>
      <c r="E21" s="11">
        <f t="shared" ref="E21:E29" si="5">D21*11/17</f>
        <v>1274.05882352941</v>
      </c>
      <c r="F21" s="11">
        <f t="shared" ref="F21:F29" si="6">D21*6/17</f>
        <v>694.941176470588</v>
      </c>
      <c r="G21" s="11"/>
      <c r="H21" s="11">
        <f t="shared" si="2"/>
        <v>0</v>
      </c>
      <c r="I21" s="23"/>
    </row>
    <row r="22" ht="25" customHeight="1" spans="1:9">
      <c r="A22" s="13" t="s">
        <v>52</v>
      </c>
      <c r="B22" s="14" t="s">
        <v>20</v>
      </c>
      <c r="C22" s="15" t="s">
        <v>18</v>
      </c>
      <c r="D22" s="16">
        <v>973</v>
      </c>
      <c r="E22" s="11">
        <f t="shared" si="5"/>
        <v>629.588235294118</v>
      </c>
      <c r="F22" s="11">
        <f t="shared" si="6"/>
        <v>343.411764705882</v>
      </c>
      <c r="G22" s="11"/>
      <c r="H22" s="11">
        <f t="shared" si="2"/>
        <v>0</v>
      </c>
      <c r="I22" s="23"/>
    </row>
    <row r="23" ht="25" customHeight="1" spans="1:9">
      <c r="A23" s="12" t="s">
        <v>53</v>
      </c>
      <c r="B23" s="8" t="s">
        <v>22</v>
      </c>
      <c r="C23" s="9" t="s">
        <v>18</v>
      </c>
      <c r="D23" s="10">
        <v>195</v>
      </c>
      <c r="E23" s="11">
        <f t="shared" si="5"/>
        <v>126.176470588235</v>
      </c>
      <c r="F23" s="11">
        <f t="shared" si="6"/>
        <v>68.8235294117647</v>
      </c>
      <c r="G23" s="11"/>
      <c r="H23" s="11">
        <f t="shared" si="2"/>
        <v>0</v>
      </c>
      <c r="I23" s="23"/>
    </row>
    <row r="24" ht="25" customHeight="1" spans="1:9">
      <c r="A24" s="12" t="s">
        <v>54</v>
      </c>
      <c r="B24" s="17" t="s">
        <v>55</v>
      </c>
      <c r="C24" s="9" t="s">
        <v>18</v>
      </c>
      <c r="D24" s="10">
        <v>425</v>
      </c>
      <c r="E24" s="11">
        <f t="shared" si="5"/>
        <v>275</v>
      </c>
      <c r="F24" s="11">
        <f t="shared" si="6"/>
        <v>150</v>
      </c>
      <c r="G24" s="11"/>
      <c r="H24" s="11">
        <f t="shared" si="2"/>
        <v>0</v>
      </c>
      <c r="I24" s="23" t="s">
        <v>25</v>
      </c>
    </row>
    <row r="25" ht="25" customHeight="1" spans="1:9">
      <c r="A25" s="12" t="s">
        <v>56</v>
      </c>
      <c r="B25" s="8" t="s">
        <v>57</v>
      </c>
      <c r="C25" s="9" t="s">
        <v>30</v>
      </c>
      <c r="D25" s="10">
        <v>24.65</v>
      </c>
      <c r="E25" s="11">
        <f t="shared" si="5"/>
        <v>15.95</v>
      </c>
      <c r="F25" s="11">
        <f t="shared" si="6"/>
        <v>8.7</v>
      </c>
      <c r="G25" s="11"/>
      <c r="H25" s="11">
        <f t="shared" si="2"/>
        <v>0</v>
      </c>
      <c r="I25" s="23" t="s">
        <v>25</v>
      </c>
    </row>
    <row r="26" ht="25" customHeight="1" spans="1:9">
      <c r="A26" s="12" t="s">
        <v>58</v>
      </c>
      <c r="B26" s="8" t="s">
        <v>59</v>
      </c>
      <c r="C26" s="9" t="s">
        <v>30</v>
      </c>
      <c r="D26" s="10">
        <v>18.7</v>
      </c>
      <c r="E26" s="11">
        <f t="shared" si="5"/>
        <v>12.1</v>
      </c>
      <c r="F26" s="11">
        <f t="shared" si="6"/>
        <v>6.6</v>
      </c>
      <c r="G26" s="11"/>
      <c r="H26" s="11">
        <f t="shared" si="2"/>
        <v>0</v>
      </c>
      <c r="I26" s="23"/>
    </row>
    <row r="27" ht="25" customHeight="1" spans="1:9">
      <c r="A27" s="12" t="s">
        <v>60</v>
      </c>
      <c r="B27" s="8" t="s">
        <v>24</v>
      </c>
      <c r="C27" s="9" t="s">
        <v>18</v>
      </c>
      <c r="D27" s="10">
        <v>41</v>
      </c>
      <c r="E27" s="11">
        <f t="shared" si="5"/>
        <v>26.5294117647059</v>
      </c>
      <c r="F27" s="11">
        <f t="shared" si="6"/>
        <v>14.4705882352941</v>
      </c>
      <c r="G27" s="11"/>
      <c r="H27" s="11">
        <f t="shared" si="2"/>
        <v>0</v>
      </c>
      <c r="I27" s="23" t="s">
        <v>25</v>
      </c>
    </row>
    <row r="28" ht="25" customHeight="1" spans="1:9">
      <c r="A28" s="12" t="s">
        <v>61</v>
      </c>
      <c r="B28" s="8" t="s">
        <v>43</v>
      </c>
      <c r="C28" s="9" t="s">
        <v>30</v>
      </c>
      <c r="D28" s="10">
        <v>6.8</v>
      </c>
      <c r="E28" s="11">
        <f t="shared" si="5"/>
        <v>4.4</v>
      </c>
      <c r="F28" s="11">
        <f t="shared" si="6"/>
        <v>2.4</v>
      </c>
      <c r="G28" s="11"/>
      <c r="H28" s="11">
        <f t="shared" si="2"/>
        <v>0</v>
      </c>
      <c r="I28" s="23"/>
    </row>
    <row r="29" ht="25" customHeight="1" spans="1:9">
      <c r="A29" s="12" t="s">
        <v>62</v>
      </c>
      <c r="B29" s="8" t="s">
        <v>63</v>
      </c>
      <c r="C29" s="9" t="s">
        <v>18</v>
      </c>
      <c r="D29" s="10">
        <v>221</v>
      </c>
      <c r="E29" s="11">
        <f t="shared" si="5"/>
        <v>143</v>
      </c>
      <c r="F29" s="11">
        <f t="shared" si="6"/>
        <v>78</v>
      </c>
      <c r="G29" s="11"/>
      <c r="H29" s="11">
        <f t="shared" si="2"/>
        <v>0</v>
      </c>
      <c r="I29" s="23"/>
    </row>
    <row r="30" ht="25" customHeight="1" spans="1:9">
      <c r="A30" s="12"/>
      <c r="B30" s="8" t="s">
        <v>64</v>
      </c>
      <c r="C30" s="8"/>
      <c r="D30" s="8"/>
      <c r="E30" s="8"/>
      <c r="F30" s="8"/>
      <c r="G30" s="8"/>
      <c r="H30" s="11">
        <f>SUM(H6:H29)</f>
        <v>0</v>
      </c>
      <c r="I30" s="23"/>
    </row>
    <row r="31" spans="1:9">
      <c r="A31" s="18" t="s">
        <v>65</v>
      </c>
      <c r="B31" s="18"/>
      <c r="C31" s="18"/>
      <c r="D31" s="18"/>
      <c r="E31" s="18"/>
      <c r="F31" s="18"/>
      <c r="G31" s="18"/>
      <c r="H31" s="19"/>
      <c r="I31" s="25"/>
    </row>
    <row r="32" spans="1:7">
      <c r="A32" s="18" t="s">
        <v>66</v>
      </c>
      <c r="B32" s="18"/>
      <c r="C32" s="18"/>
      <c r="D32" s="18"/>
      <c r="E32" s="18"/>
      <c r="F32" s="18"/>
      <c r="G32" s="18"/>
    </row>
    <row r="33" spans="1:7">
      <c r="A33" s="18" t="s">
        <v>67</v>
      </c>
      <c r="B33" s="18"/>
      <c r="C33" s="18"/>
      <c r="D33" s="18"/>
      <c r="E33" s="18"/>
      <c r="F33" s="18"/>
      <c r="G33" s="18"/>
    </row>
    <row r="34" spans="1:7">
      <c r="A34" s="18" t="s">
        <v>68</v>
      </c>
      <c r="B34" s="18"/>
      <c r="C34" s="18"/>
      <c r="D34" s="18"/>
      <c r="E34" s="18"/>
      <c r="F34" s="18"/>
      <c r="G34" s="18"/>
    </row>
    <row r="35" spans="1:7">
      <c r="A35" s="18" t="s">
        <v>69</v>
      </c>
      <c r="B35" s="18"/>
      <c r="C35" s="18"/>
      <c r="D35" s="18"/>
      <c r="E35" s="18"/>
      <c r="F35" s="18"/>
      <c r="G35" s="18"/>
    </row>
    <row r="36" spans="1:7">
      <c r="A36" s="20" t="s">
        <v>70</v>
      </c>
      <c r="B36" s="20"/>
      <c r="C36" s="20"/>
      <c r="D36" s="20"/>
      <c r="E36" s="21"/>
      <c r="F36" s="21"/>
      <c r="G36" s="21"/>
    </row>
  </sheetData>
  <mergeCells count="6">
    <mergeCell ref="A1:I1"/>
    <mergeCell ref="B30:G30"/>
    <mergeCell ref="A32:G32"/>
    <mergeCell ref="A33:G33"/>
    <mergeCell ref="A34:G34"/>
    <mergeCell ref="A35:G35"/>
  </mergeCells>
  <pageMargins left="0.700694444444445" right="0.700694444444445" top="0.751388888888889" bottom="0.751388888888889" header="0.297916666666667" footer="0.297916666666667"/>
  <pageSetup paperSize="9" orientation="portrait" horizontalDpi="600"/>
  <headerFooter>
    <oddHeader>&amp;C明阳清水河韭菜庄50MW风电供热项目</oddHeader>
    <oddFooter>&amp;C新疆电建明阳清水河韭菜庄50MW风电供热项目经理部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基础招标清单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YZG</cp:lastModifiedBy>
  <dcterms:created xsi:type="dcterms:W3CDTF">2018-12-10T11:11:00Z</dcterms:created>
  <dcterms:modified xsi:type="dcterms:W3CDTF">2018-12-14T03:00:31Z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